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6360" windowWidth="28830" windowHeight="6420"/>
  </bookViews>
  <sheets>
    <sheet name="Бюджет" sheetId="1" r:id="rId1"/>
  </sheets>
  <definedNames>
    <definedName name="APPT" localSheetId="0">Бюджет!$A$26</definedName>
    <definedName name="FIO" localSheetId="0">Бюджет!$F$26</definedName>
    <definedName name="LAST_CELL" localSheetId="0">Бюджет!#REF!</definedName>
    <definedName name="SIGN" localSheetId="0">Бюджет!$A$26:$H$27</definedName>
  </definedNames>
  <calcPr calcId="125725"/>
</workbook>
</file>

<file path=xl/calcChain.xml><?xml version="1.0" encoding="utf-8"?>
<calcChain xmlns="http://schemas.openxmlformats.org/spreadsheetml/2006/main">
  <c r="F30" i="1"/>
  <c r="F24"/>
  <c r="D15" l="1"/>
  <c r="E16"/>
  <c r="E15" s="1"/>
  <c r="E37"/>
  <c r="D37"/>
  <c r="F15" l="1"/>
  <c r="F39"/>
  <c r="F38"/>
  <c r="F22"/>
  <c r="F36"/>
  <c r="F35"/>
  <c r="F34"/>
  <c r="F33"/>
  <c r="F32"/>
  <c r="F31"/>
  <c r="F29"/>
  <c r="F28"/>
  <c r="F27"/>
  <c r="F26"/>
  <c r="F21"/>
  <c r="F20"/>
  <c r="F19"/>
  <c r="F18"/>
  <c r="F17"/>
  <c r="F14"/>
  <c r="F13"/>
  <c r="F8"/>
  <c r="E9"/>
  <c r="E7" s="1"/>
  <c r="E10"/>
  <c r="D10"/>
  <c r="E25"/>
  <c r="E23" s="1"/>
  <c r="F23" s="1"/>
  <c r="D25"/>
  <c r="D23" s="1"/>
  <c r="E12"/>
  <c r="E11" s="1"/>
  <c r="F11" s="1"/>
  <c r="D12"/>
  <c r="D11" s="1"/>
  <c r="E40" l="1"/>
  <c r="D7"/>
  <c r="F25"/>
  <c r="F16"/>
  <c r="F10"/>
  <c r="F9"/>
  <c r="F12"/>
  <c r="F37"/>
  <c r="E46"/>
  <c r="D40" l="1"/>
  <c r="D46" s="1"/>
  <c r="F7"/>
  <c r="F40" l="1"/>
</calcChain>
</file>

<file path=xl/sharedStrings.xml><?xml version="1.0" encoding="utf-8"?>
<sst xmlns="http://schemas.openxmlformats.org/spreadsheetml/2006/main" count="96" uniqueCount="67">
  <si>
    <t>руб.</t>
  </si>
  <si>
    <t>Наименование КЦСР</t>
  </si>
  <si>
    <t>КЦСР</t>
  </si>
  <si>
    <t>КВСР</t>
  </si>
  <si>
    <t>Муниципальная программа «Сохранение и развитие культуры муниципального образования «Жигаловский район»» на 2018-2020 годы</t>
  </si>
  <si>
    <t>0200000000</t>
  </si>
  <si>
    <t>902</t>
  </si>
  <si>
    <t>Подпрограмма «Управление муниципальными финансами МО «Жигаловский район», организация составления и исполнения районного бюджета» на 2018 - 2020 годы</t>
  </si>
  <si>
    <t>0310000000</t>
  </si>
  <si>
    <t>903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</si>
  <si>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МО «Жигаловский район» на 2018 - 2020 годы</t>
  </si>
  <si>
    <t>0320000000</t>
  </si>
  <si>
    <t>Подпрограмма «Развитие системы дошкольного, общего и дополнительного образования в Жигаловском районе» на 2018 – 2020 годы</t>
  </si>
  <si>
    <t>0410000000</t>
  </si>
  <si>
    <t>904</t>
  </si>
  <si>
    <t>905</t>
  </si>
  <si>
    <t>Подпрограмма «Одаренные дети» на 2018-2020 годы</t>
  </si>
  <si>
    <t>0420000000</t>
  </si>
  <si>
    <t>Подпрограмма «Организация летних каникул детей в Жигаловском районе» на 2018-2020 годы</t>
  </si>
  <si>
    <t>0430000000</t>
  </si>
  <si>
    <t>Подпрограмма «Обеспечение реализации муниципальной программы и прочие мероприятия в области образования» на 2018-2020 годы</t>
  </si>
  <si>
    <t>0440000000</t>
  </si>
  <si>
    <t>Подпрограмма «Обеспечение деятельности Администрации муниципального образования «Жигаловский район» на 2018 - 2020 годы</t>
  </si>
  <si>
    <t>0510000000</t>
  </si>
  <si>
    <t>Подпрограмма «Организация и исполнение переданных государственных полномочий на 2018-2020годы</t>
  </si>
  <si>
    <t>0520000000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</si>
  <si>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</si>
  <si>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0600000000</t>
  </si>
  <si>
    <t>Муниципальная программа «Улучшение условий и охраны труда в муниципальном образовании «Жигаловский район» на 2018-2020 годы</t>
  </si>
  <si>
    <t>0700000000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</si>
  <si>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</si>
  <si>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0800000000</t>
  </si>
  <si>
    <t>Подпрограмма «Молодежь Жигаловского района» на 2018 – 2020 годы</t>
  </si>
  <si>
    <t>0910000000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</si>
  <si>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2018 -2020г.г.</t>
  </si>
  <si>
    <t>0920000000</t>
  </si>
  <si>
    <t>Подпрограмма «Комплексные меры профилактики экстремистских проявлений среди детей и молодежи Жигаловского района» на 2018-2020 годы.</t>
  </si>
  <si>
    <t>0930000000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</si>
  <si>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</si>
  <si>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1000000000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</si>
  <si>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мунципальной собственности МО "Жигаловский район" на 2018-2020 годы</t>
  </si>
  <si>
    <t>1110000000</t>
  </si>
  <si>
    <t>Подпрограмма "Газификация р.п. Жигалово Иркутской области на 2018-2020 годы"</t>
  </si>
  <si>
    <t>1120000000</t>
  </si>
  <si>
    <t>Обеспечение деятельности контрольно-счетной комиссии</t>
  </si>
  <si>
    <t>8010000000</t>
  </si>
  <si>
    <t>909</t>
  </si>
  <si>
    <t>Осуществление реализации государственных полномочий</t>
  </si>
  <si>
    <t>8020000000</t>
  </si>
  <si>
    <t>Резервный фонд</t>
  </si>
  <si>
    <t>8030000000</t>
  </si>
  <si>
    <t>Обеспечение деятельности Думы муниципального образования "Жигаловский район"</t>
  </si>
  <si>
    <t>8040000000</t>
  </si>
  <si>
    <t>Итого</t>
  </si>
  <si>
    <t>План на 2018 год в соответствии со сводной бюджетной росписью</t>
  </si>
  <si>
    <t>Исполнение</t>
  </si>
  <si>
    <t>% исполнения</t>
  </si>
  <si>
    <t>Муниципальная программа «Управление муниципальными финансами МО «Жигаловский район» на 2018 - 2020 годы</t>
  </si>
  <si>
    <t>Муниципальная программа «Развитие образования» на 2018 – 2020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</si>
  <si>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
"</t>
  </si>
  <si>
    <t>Муниципальная программа «Молодёжная политика Жигаловского района» на 2018-2020гг.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</si>
  <si>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</si>
  <si>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Управление культуры, молодёжной политики и спорта Администрации муниципального образования " Жигаловский район"</t>
  </si>
  <si>
    <t>Финансовое управление муниципального образования " Жигаловский район"</t>
  </si>
  <si>
    <t>Управление образования Администрации муниципального образования "Жигаловский район"</t>
  </si>
  <si>
    <t>Администрация муниципального образования "Жигаловский район"</t>
  </si>
  <si>
    <t>Информация об исполнении главными распорядителями средств бюджета МО "Жигаловский район" на 01.04.2018 г.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</si>
</sst>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0.0"/>
  </numFmts>
  <fonts count="18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b/>
      <sz val="10"/>
      <name val="MS Sans Serif"/>
      <family val="2"/>
      <charset val="204"/>
    </font>
    <font>
      <b/>
      <sz val="10"/>
      <name val="Arial Cyr"/>
    </font>
    <font>
      <sz val="10"/>
      <name val="Arial Cyr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/>
    </xf>
    <xf numFmtId="49" fontId="5" fillId="0" borderId="4" xfId="0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49" fontId="5" fillId="0" borderId="1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164" fontId="10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" fontId="13" fillId="0" borderId="1" xfId="0" applyNumberFormat="1" applyFont="1" applyBorder="1" applyAlignment="1" applyProtection="1">
      <alignment horizontal="center" vertical="center" wrapText="1"/>
    </xf>
    <xf numFmtId="4" fontId="14" fillId="0" borderId="1" xfId="0" applyNumberFormat="1" applyFont="1" applyBorder="1" applyAlignment="1" applyProtection="1">
      <alignment horizontal="center" vertical="center" wrapText="1"/>
    </xf>
    <xf numFmtId="4" fontId="15" fillId="0" borderId="1" xfId="0" applyNumberFormat="1" applyFont="1" applyBorder="1" applyAlignment="1" applyProtection="1">
      <alignment horizontal="center" vertical="center" wrapText="1"/>
    </xf>
    <xf numFmtId="4" fontId="13" fillId="0" borderId="5" xfId="0" applyNumberFormat="1" applyFont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/>
    </xf>
    <xf numFmtId="4" fontId="13" fillId="0" borderId="2" xfId="0" applyNumberFormat="1" applyFont="1" applyBorder="1" applyAlignment="1" applyProtection="1">
      <alignment horizontal="center" vertical="center" wrapText="1"/>
    </xf>
    <xf numFmtId="4" fontId="12" fillId="0" borderId="4" xfId="0" applyNumberFormat="1" applyFont="1" applyBorder="1" applyAlignment="1" applyProtection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165" fontId="16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horizontal="center" vertical="top" wrapText="1"/>
    </xf>
    <xf numFmtId="49" fontId="17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190500</xdr:rowOff>
    </xdr:from>
    <xdr:to>
      <xdr:col>4</xdr:col>
      <xdr:colOff>200025</xdr:colOff>
      <xdr:row>50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7696200"/>
          <a:ext cx="5353050" cy="64770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47"/>
  <sheetViews>
    <sheetView showGridLines="0" tabSelected="1" topLeftCell="A4" zoomScaleNormal="100" workbookViewId="0">
      <selection activeCell="A9" sqref="A9"/>
    </sheetView>
  </sheetViews>
  <sheetFormatPr defaultRowHeight="12.75" customHeight="1"/>
  <cols>
    <col min="1" max="1" width="61.85546875" customWidth="1"/>
    <col min="2" max="2" width="20.7109375" hidden="1" customWidth="1"/>
    <col min="3" max="3" width="10.28515625" hidden="1" customWidth="1"/>
    <col min="4" max="5" width="15.42578125" style="34" customWidth="1"/>
    <col min="6" max="6" width="17.42578125" style="34" customWidth="1"/>
    <col min="7" max="7" width="13.140625" customWidth="1"/>
    <col min="8" max="10" width="9.140625" customWidth="1"/>
  </cols>
  <sheetData>
    <row r="1" spans="1:10" ht="14.25">
      <c r="A1" s="2"/>
      <c r="B1" s="3"/>
      <c r="C1" s="3"/>
      <c r="D1" s="26"/>
      <c r="E1" s="27"/>
      <c r="F1" s="26"/>
      <c r="G1" s="4"/>
      <c r="H1" s="4"/>
      <c r="I1" s="3"/>
      <c r="J1" s="3"/>
    </row>
    <row r="2" spans="1:10">
      <c r="A2" s="1"/>
      <c r="B2" s="1"/>
      <c r="C2" s="1"/>
      <c r="D2" s="25"/>
      <c r="E2" s="25"/>
      <c r="F2" s="25"/>
      <c r="G2" s="1"/>
      <c r="H2" s="1"/>
      <c r="I2" s="1"/>
      <c r="J2" s="1"/>
    </row>
    <row r="3" spans="1:10" ht="21" customHeight="1">
      <c r="A3" s="43" t="s">
        <v>66</v>
      </c>
      <c r="B3" s="43"/>
      <c r="C3" s="43"/>
      <c r="D3" s="43"/>
      <c r="E3" s="43"/>
      <c r="F3" s="43"/>
      <c r="G3" s="42"/>
      <c r="H3" s="42"/>
      <c r="I3" s="5"/>
      <c r="J3" s="5"/>
    </row>
    <row r="4" spans="1:10">
      <c r="A4" s="38"/>
      <c r="B4" s="39"/>
      <c r="C4" s="39"/>
      <c r="D4" s="39"/>
      <c r="E4" s="39"/>
      <c r="F4" s="39"/>
      <c r="G4" s="39"/>
    </row>
    <row r="5" spans="1:10">
      <c r="A5" s="6" t="s">
        <v>0</v>
      </c>
      <c r="B5" s="6"/>
      <c r="C5" s="6"/>
      <c r="D5" s="28"/>
      <c r="E5" s="28"/>
      <c r="F5" s="28"/>
      <c r="G5" s="6"/>
      <c r="H5" s="6"/>
      <c r="I5" s="1"/>
      <c r="J5" s="1"/>
    </row>
    <row r="6" spans="1:10" ht="76.5">
      <c r="A6" s="7" t="s">
        <v>1</v>
      </c>
      <c r="B6" s="7" t="s">
        <v>2</v>
      </c>
      <c r="C6" s="7" t="s">
        <v>3</v>
      </c>
      <c r="D6" s="29" t="s">
        <v>54</v>
      </c>
      <c r="E6" s="29" t="s">
        <v>55</v>
      </c>
      <c r="F6" s="12" t="s">
        <v>56</v>
      </c>
    </row>
    <row r="7" spans="1:10" ht="22.5">
      <c r="A7" s="14" t="s">
        <v>62</v>
      </c>
      <c r="B7" s="44"/>
      <c r="C7" s="44"/>
      <c r="D7" s="41">
        <f>SUM(D8:D10)</f>
        <v>26188790.84</v>
      </c>
      <c r="E7" s="41">
        <f>SUM(E8:E10)</f>
        <v>8507015.5</v>
      </c>
      <c r="F7" s="24">
        <f>E7/D7*100</f>
        <v>32.483422209041549</v>
      </c>
    </row>
    <row r="8" spans="1:10" ht="33.75">
      <c r="A8" s="18" t="s">
        <v>4</v>
      </c>
      <c r="B8" s="19" t="s">
        <v>5</v>
      </c>
      <c r="C8" s="19" t="s">
        <v>6</v>
      </c>
      <c r="D8" s="30">
        <v>25901840.84</v>
      </c>
      <c r="E8" s="30">
        <v>8348976.9199999999</v>
      </c>
      <c r="F8" s="40">
        <f>E8/D8*100</f>
        <v>32.23314115615576</v>
      </c>
    </row>
    <row r="9" spans="1:10" ht="33.75">
      <c r="A9" s="21" t="s">
        <v>26</v>
      </c>
      <c r="B9" s="19"/>
      <c r="C9" s="19"/>
      <c r="D9" s="32">
        <v>209950</v>
      </c>
      <c r="E9" s="32">
        <f>SUM(E28:E29)</f>
        <v>144838.57999999999</v>
      </c>
      <c r="F9" s="40">
        <f>E9/D9*100</f>
        <v>68.987177899499869</v>
      </c>
    </row>
    <row r="10" spans="1:10" ht="22.5">
      <c r="A10" s="18" t="s">
        <v>60</v>
      </c>
      <c r="B10" s="22"/>
      <c r="C10" s="22"/>
      <c r="D10" s="32">
        <f>SUM(D33:D35)</f>
        <v>77000</v>
      </c>
      <c r="E10" s="32">
        <f>SUM(E33:E35)</f>
        <v>13200</v>
      </c>
      <c r="F10" s="40">
        <f>E10/D10*100</f>
        <v>17.142857142857142</v>
      </c>
    </row>
    <row r="11" spans="1:10" ht="22.5">
      <c r="A11" s="20" t="s">
        <v>63</v>
      </c>
      <c r="B11" s="23"/>
      <c r="C11" s="23"/>
      <c r="D11" s="31">
        <f>SUM(D12)</f>
        <v>45267201.719999999</v>
      </c>
      <c r="E11" s="31">
        <f>SUM(E12)</f>
        <v>12032841.050000001</v>
      </c>
      <c r="F11" s="24">
        <f>E11/D11*100</f>
        <v>26.581808887655718</v>
      </c>
    </row>
    <row r="12" spans="1:10" ht="22.5">
      <c r="A12" s="21" t="s">
        <v>57</v>
      </c>
      <c r="B12" s="19"/>
      <c r="C12" s="19"/>
      <c r="D12" s="32">
        <f>SUM(D13:D14)</f>
        <v>45267201.719999999</v>
      </c>
      <c r="E12" s="32">
        <f>SUM(E13:E14)</f>
        <v>12032841.050000001</v>
      </c>
      <c r="F12" s="40">
        <f t="shared" ref="F12:F40" si="0">E12/D12*100</f>
        <v>26.581808887655718</v>
      </c>
    </row>
    <row r="13" spans="1:10" ht="56.25" hidden="1">
      <c r="A13" s="18" t="s">
        <v>7</v>
      </c>
      <c r="B13" s="19" t="s">
        <v>8</v>
      </c>
      <c r="C13" s="19" t="s">
        <v>9</v>
      </c>
      <c r="D13" s="30">
        <v>8578401.7200000007</v>
      </c>
      <c r="E13" s="30">
        <v>2171841.0499999998</v>
      </c>
      <c r="F13" s="24">
        <f t="shared" si="0"/>
        <v>25.317548896509358</v>
      </c>
    </row>
    <row r="14" spans="1:10" ht="78.75" hidden="1">
      <c r="A14" s="18" t="s">
        <v>10</v>
      </c>
      <c r="B14" s="19" t="s">
        <v>11</v>
      </c>
      <c r="C14" s="19" t="s">
        <v>9</v>
      </c>
      <c r="D14" s="30">
        <v>36688800</v>
      </c>
      <c r="E14" s="30">
        <v>9861000</v>
      </c>
      <c r="F14" s="24">
        <f t="shared" si="0"/>
        <v>26.877412180283898</v>
      </c>
    </row>
    <row r="15" spans="1:10" ht="22.5">
      <c r="A15" s="20" t="s">
        <v>64</v>
      </c>
      <c r="B15" s="17"/>
      <c r="C15" s="17"/>
      <c r="D15" s="31">
        <f>SUM(D22,D16)</f>
        <v>360686799.16000003</v>
      </c>
      <c r="E15" s="31">
        <f>SUM(E16,E22)</f>
        <v>85005781.030000001</v>
      </c>
      <c r="F15" s="24">
        <f>E15/D15*100</f>
        <v>23.567754968568057</v>
      </c>
    </row>
    <row r="16" spans="1:10">
      <c r="A16" s="21" t="s">
        <v>58</v>
      </c>
      <c r="B16" s="19"/>
      <c r="C16" s="19"/>
      <c r="D16" s="32">
        <v>360508799.16000003</v>
      </c>
      <c r="E16" s="32">
        <f>SUM(E17,E19,E20,E21,E22)</f>
        <v>85005781.030000001</v>
      </c>
      <c r="F16" s="40">
        <f t="shared" si="0"/>
        <v>23.579391467855121</v>
      </c>
    </row>
    <row r="17" spans="1:6" ht="22.5" hidden="1">
      <c r="A17" s="18" t="s">
        <v>12</v>
      </c>
      <c r="B17" s="19" t="s">
        <v>13</v>
      </c>
      <c r="C17" s="19" t="s">
        <v>14</v>
      </c>
      <c r="D17" s="30">
        <v>340607589.07999998</v>
      </c>
      <c r="E17" s="30">
        <v>79029487.930000007</v>
      </c>
      <c r="F17" s="40">
        <f t="shared" si="0"/>
        <v>23.202503544757487</v>
      </c>
    </row>
    <row r="18" spans="1:6" ht="22.5" hidden="1">
      <c r="A18" s="18" t="s">
        <v>12</v>
      </c>
      <c r="B18" s="19" t="s">
        <v>13</v>
      </c>
      <c r="C18" s="19" t="s">
        <v>15</v>
      </c>
      <c r="D18" s="30">
        <v>78656200</v>
      </c>
      <c r="E18" s="30">
        <v>0</v>
      </c>
      <c r="F18" s="40">
        <f t="shared" si="0"/>
        <v>0</v>
      </c>
    </row>
    <row r="19" spans="1:6" hidden="1">
      <c r="A19" s="18" t="s">
        <v>16</v>
      </c>
      <c r="B19" s="19" t="s">
        <v>17</v>
      </c>
      <c r="C19" s="19" t="s">
        <v>14</v>
      </c>
      <c r="D19" s="30">
        <v>775000</v>
      </c>
      <c r="E19" s="30">
        <v>268655.58</v>
      </c>
      <c r="F19" s="40">
        <f t="shared" si="0"/>
        <v>34.665236129032259</v>
      </c>
    </row>
    <row r="20" spans="1:6" ht="22.5" hidden="1">
      <c r="A20" s="18" t="s">
        <v>18</v>
      </c>
      <c r="B20" s="19" t="s">
        <v>19</v>
      </c>
      <c r="C20" s="19" t="s">
        <v>14</v>
      </c>
      <c r="D20" s="30">
        <v>2198743.64</v>
      </c>
      <c r="E20" s="30">
        <v>16498.47</v>
      </c>
      <c r="F20" s="40">
        <f t="shared" si="0"/>
        <v>0.7503589640855084</v>
      </c>
    </row>
    <row r="21" spans="1:6" ht="22.5" hidden="1">
      <c r="A21" s="18" t="s">
        <v>20</v>
      </c>
      <c r="B21" s="19" t="s">
        <v>21</v>
      </c>
      <c r="C21" s="19" t="s">
        <v>14</v>
      </c>
      <c r="D21" s="30">
        <v>16927466.440000001</v>
      </c>
      <c r="E21" s="30">
        <v>5691139.0499999998</v>
      </c>
      <c r="F21" s="40">
        <f t="shared" si="0"/>
        <v>33.620737457506955</v>
      </c>
    </row>
    <row r="22" spans="1:6" ht="33.75">
      <c r="A22" s="21" t="s">
        <v>61</v>
      </c>
      <c r="B22" s="19" t="s">
        <v>41</v>
      </c>
      <c r="C22" s="19" t="s">
        <v>14</v>
      </c>
      <c r="D22" s="30">
        <v>178000</v>
      </c>
      <c r="E22" s="30">
        <v>0</v>
      </c>
      <c r="F22" s="40">
        <f>E22/D22*100</f>
        <v>0</v>
      </c>
    </row>
    <row r="23" spans="1:6">
      <c r="A23" s="20" t="s">
        <v>65</v>
      </c>
      <c r="B23" s="17"/>
      <c r="C23" s="17"/>
      <c r="D23" s="31">
        <f>SUM(D24,D25,D30,D31,D32,D36,D37)</f>
        <v>175339493.30000001</v>
      </c>
      <c r="E23" s="31">
        <f>SUM(E24,E25,E31,E32,E36,E37)</f>
        <v>9284146.5099999998</v>
      </c>
      <c r="F23" s="24">
        <f>E23/D23*100</f>
        <v>5.2949545680020504</v>
      </c>
    </row>
    <row r="24" spans="1:6">
      <c r="A24" s="21" t="s">
        <v>58</v>
      </c>
      <c r="B24" s="19"/>
      <c r="C24" s="19"/>
      <c r="D24" s="30">
        <v>78656200</v>
      </c>
      <c r="E24" s="30">
        <v>0</v>
      </c>
      <c r="F24" s="40">
        <f>E24/D24*100</f>
        <v>0</v>
      </c>
    </row>
    <row r="25" spans="1:6" ht="45">
      <c r="A25" s="21" t="s">
        <v>59</v>
      </c>
      <c r="B25" s="19"/>
      <c r="C25" s="19"/>
      <c r="D25" s="32">
        <f>SUM(D26:D27)</f>
        <v>34417395.75</v>
      </c>
      <c r="E25" s="32">
        <f>SUM(E26:E27)</f>
        <v>9281662.7300000004</v>
      </c>
      <c r="F25" s="40">
        <f t="shared" si="0"/>
        <v>26.967940274795488</v>
      </c>
    </row>
    <row r="26" spans="1:6" ht="22.5" hidden="1">
      <c r="A26" s="18" t="s">
        <v>22</v>
      </c>
      <c r="B26" s="19" t="s">
        <v>23</v>
      </c>
      <c r="C26" s="19" t="s">
        <v>15</v>
      </c>
      <c r="D26" s="32">
        <v>30667395.75</v>
      </c>
      <c r="E26" s="32">
        <v>8503543.4800000004</v>
      </c>
      <c r="F26" s="40">
        <f t="shared" si="0"/>
        <v>27.72828690548333</v>
      </c>
    </row>
    <row r="27" spans="1:6" ht="22.5" hidden="1">
      <c r="A27" s="18" t="s">
        <v>24</v>
      </c>
      <c r="B27" s="19" t="s">
        <v>25</v>
      </c>
      <c r="C27" s="19" t="s">
        <v>15</v>
      </c>
      <c r="D27" s="32">
        <v>3750000</v>
      </c>
      <c r="E27" s="32">
        <v>778119.25</v>
      </c>
      <c r="F27" s="40">
        <f t="shared" si="0"/>
        <v>20.749846666666667</v>
      </c>
    </row>
    <row r="28" spans="1:6" s="13" customFormat="1" ht="33.75" hidden="1">
      <c r="A28" s="21" t="s">
        <v>26</v>
      </c>
      <c r="B28" s="22" t="s">
        <v>27</v>
      </c>
      <c r="C28" s="22" t="s">
        <v>6</v>
      </c>
      <c r="D28" s="32">
        <v>209950</v>
      </c>
      <c r="E28" s="32">
        <v>144838.57999999999</v>
      </c>
      <c r="F28" s="40">
        <f t="shared" si="0"/>
        <v>68.987177899499869</v>
      </c>
    </row>
    <row r="29" spans="1:6" ht="33.75" hidden="1">
      <c r="A29" s="21" t="s">
        <v>26</v>
      </c>
      <c r="B29" s="22" t="s">
        <v>27</v>
      </c>
      <c r="C29" s="22" t="s">
        <v>15</v>
      </c>
      <c r="D29" s="32">
        <v>1200000</v>
      </c>
      <c r="E29" s="32">
        <v>0</v>
      </c>
      <c r="F29" s="40">
        <f t="shared" si="0"/>
        <v>0</v>
      </c>
    </row>
    <row r="30" spans="1:6" ht="33.75">
      <c r="A30" s="21" t="s">
        <v>26</v>
      </c>
      <c r="B30" s="22"/>
      <c r="C30" s="22"/>
      <c r="D30" s="32">
        <v>1200000</v>
      </c>
      <c r="E30" s="32">
        <v>0</v>
      </c>
      <c r="F30" s="40">
        <f t="shared" si="0"/>
        <v>0</v>
      </c>
    </row>
    <row r="31" spans="1:6" ht="22.5">
      <c r="A31" s="21" t="s">
        <v>28</v>
      </c>
      <c r="B31" s="22" t="s">
        <v>29</v>
      </c>
      <c r="C31" s="22" t="s">
        <v>15</v>
      </c>
      <c r="D31" s="32">
        <v>15000</v>
      </c>
      <c r="E31" s="32">
        <v>0</v>
      </c>
      <c r="F31" s="40">
        <f t="shared" si="0"/>
        <v>0</v>
      </c>
    </row>
    <row r="32" spans="1:6" ht="33.75">
      <c r="A32" s="21" t="s">
        <v>30</v>
      </c>
      <c r="B32" s="22" t="s">
        <v>31</v>
      </c>
      <c r="C32" s="22" t="s">
        <v>15</v>
      </c>
      <c r="D32" s="32">
        <v>32000</v>
      </c>
      <c r="E32" s="32">
        <v>0</v>
      </c>
      <c r="F32" s="40">
        <f t="shared" si="0"/>
        <v>0</v>
      </c>
    </row>
    <row r="33" spans="1:6" hidden="1">
      <c r="A33" s="18" t="s">
        <v>32</v>
      </c>
      <c r="B33" s="19" t="s">
        <v>33</v>
      </c>
      <c r="C33" s="19" t="s">
        <v>6</v>
      </c>
      <c r="D33" s="32">
        <v>46000</v>
      </c>
      <c r="E33" s="32">
        <v>10700</v>
      </c>
      <c r="F33" s="40">
        <f t="shared" si="0"/>
        <v>23.260869565217391</v>
      </c>
    </row>
    <row r="34" spans="1:6" ht="33.75" hidden="1">
      <c r="A34" s="18" t="s">
        <v>34</v>
      </c>
      <c r="B34" s="19" t="s">
        <v>35</v>
      </c>
      <c r="C34" s="19" t="s">
        <v>6</v>
      </c>
      <c r="D34" s="32">
        <v>21000</v>
      </c>
      <c r="E34" s="32">
        <v>2500</v>
      </c>
      <c r="F34" s="40">
        <f t="shared" si="0"/>
        <v>11.904761904761903</v>
      </c>
    </row>
    <row r="35" spans="1:6" ht="22.5" hidden="1">
      <c r="A35" s="18" t="s">
        <v>36</v>
      </c>
      <c r="B35" s="19" t="s">
        <v>37</v>
      </c>
      <c r="C35" s="19" t="s">
        <v>6</v>
      </c>
      <c r="D35" s="32">
        <v>10000</v>
      </c>
      <c r="E35" s="32">
        <v>0</v>
      </c>
      <c r="F35" s="40">
        <f t="shared" si="0"/>
        <v>0</v>
      </c>
    </row>
    <row r="36" spans="1:6" ht="22.5">
      <c r="A36" s="21" t="s">
        <v>38</v>
      </c>
      <c r="B36" s="22" t="s">
        <v>39</v>
      </c>
      <c r="C36" s="22" t="s">
        <v>15</v>
      </c>
      <c r="D36" s="32">
        <v>43872504.25</v>
      </c>
      <c r="E36" s="32">
        <v>0</v>
      </c>
      <c r="F36" s="40">
        <f t="shared" si="0"/>
        <v>0</v>
      </c>
    </row>
    <row r="37" spans="1:6" ht="33.75">
      <c r="A37" s="21" t="s">
        <v>61</v>
      </c>
      <c r="B37" s="22"/>
      <c r="C37" s="22"/>
      <c r="D37" s="32">
        <f>SUM(D38,D39)</f>
        <v>17146393.300000001</v>
      </c>
      <c r="E37" s="32">
        <f>SUM(E38,E39)</f>
        <v>2483.7800000000002</v>
      </c>
      <c r="F37" s="40">
        <f t="shared" si="0"/>
        <v>1.4485728610926009E-2</v>
      </c>
    </row>
    <row r="38" spans="1:6" ht="45" hidden="1">
      <c r="A38" s="18" t="s">
        <v>40</v>
      </c>
      <c r="B38" s="19" t="s">
        <v>41</v>
      </c>
      <c r="C38" s="19" t="s">
        <v>15</v>
      </c>
      <c r="D38" s="32">
        <v>8354950</v>
      </c>
      <c r="E38" s="32">
        <v>2483.7800000000002</v>
      </c>
      <c r="F38" s="24">
        <f t="shared" si="0"/>
        <v>2.9728244932644719E-2</v>
      </c>
    </row>
    <row r="39" spans="1:6" ht="33.75" hidden="1">
      <c r="A39" s="18" t="s">
        <v>42</v>
      </c>
      <c r="B39" s="19" t="s">
        <v>43</v>
      </c>
      <c r="C39" s="19" t="s">
        <v>15</v>
      </c>
      <c r="D39" s="30">
        <v>8791443.3000000007</v>
      </c>
      <c r="E39" s="30">
        <v>0</v>
      </c>
      <c r="F39" s="24">
        <f t="shared" si="0"/>
        <v>0</v>
      </c>
    </row>
    <row r="40" spans="1:6">
      <c r="A40" s="18"/>
      <c r="B40" s="19"/>
      <c r="C40" s="19"/>
      <c r="D40" s="31">
        <f>SUM(D7,D11,D15,D23)</f>
        <v>607482285.01999998</v>
      </c>
      <c r="E40" s="31">
        <f>SUM(E7,E11,E15,E23)</f>
        <v>114829784.09</v>
      </c>
      <c r="F40" s="24">
        <f t="shared" si="0"/>
        <v>18.902573280177133</v>
      </c>
    </row>
    <row r="41" spans="1:6" ht="22.5" hidden="1">
      <c r="A41" s="15" t="s">
        <v>44</v>
      </c>
      <c r="B41" s="16" t="s">
        <v>45</v>
      </c>
      <c r="C41" s="16" t="s">
        <v>46</v>
      </c>
      <c r="D41" s="33">
        <v>1655700</v>
      </c>
      <c r="E41" s="33">
        <v>449656.03</v>
      </c>
    </row>
    <row r="42" spans="1:6" ht="22.5" hidden="1">
      <c r="A42" s="8" t="s">
        <v>47</v>
      </c>
      <c r="B42" s="9" t="s">
        <v>48</v>
      </c>
      <c r="C42" s="9" t="s">
        <v>15</v>
      </c>
      <c r="D42" s="35">
        <v>681600</v>
      </c>
      <c r="E42" s="35">
        <v>107701.22</v>
      </c>
    </row>
    <row r="43" spans="1:6" hidden="1">
      <c r="A43" s="8" t="s">
        <v>49</v>
      </c>
      <c r="B43" s="9" t="s">
        <v>50</v>
      </c>
      <c r="C43" s="9" t="s">
        <v>15</v>
      </c>
      <c r="D43" s="35">
        <v>100000</v>
      </c>
      <c r="E43" s="35">
        <v>0</v>
      </c>
    </row>
    <row r="44" spans="1:6" ht="33.75" hidden="1">
      <c r="A44" s="8" t="s">
        <v>51</v>
      </c>
      <c r="B44" s="9" t="s">
        <v>52</v>
      </c>
      <c r="C44" s="9" t="s">
        <v>15</v>
      </c>
      <c r="D44" s="35">
        <v>4000</v>
      </c>
      <c r="E44" s="35">
        <v>4000</v>
      </c>
    </row>
    <row r="45" spans="1:6" hidden="1">
      <c r="A45" s="10" t="s">
        <v>53</v>
      </c>
      <c r="B45" s="11"/>
      <c r="C45" s="11"/>
      <c r="D45" s="36">
        <v>609923585.01999998</v>
      </c>
      <c r="E45" s="36">
        <v>115391141.34</v>
      </c>
    </row>
    <row r="46" spans="1:6" ht="12.75" hidden="1" customHeight="1">
      <c r="D46" s="37">
        <f>SUM(D40:D44)</f>
        <v>609923585.01999998</v>
      </c>
      <c r="E46" s="37">
        <f>SUM(E40:E44)</f>
        <v>115391141.34</v>
      </c>
    </row>
    <row r="47" spans="1:6" ht="12.75" customHeight="1">
      <c r="D47" s="37"/>
      <c r="E47" s="37"/>
    </row>
  </sheetData>
  <mergeCells count="2">
    <mergeCell ref="A4:G4"/>
    <mergeCell ref="A3:F3"/>
  </mergeCells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rep:2.44.0.78</dc:description>
  <cp:lastModifiedBy>ФУ</cp:lastModifiedBy>
  <cp:lastPrinted>2018-05-10T06:53:10Z</cp:lastPrinted>
  <dcterms:created xsi:type="dcterms:W3CDTF">2018-05-10T05:47:29Z</dcterms:created>
  <dcterms:modified xsi:type="dcterms:W3CDTF">2018-05-10T07:03:02Z</dcterms:modified>
</cp:coreProperties>
</file>